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BM25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F18" i="1"/>
  <c r="E18"/>
  <c r="D18"/>
  <c r="C18"/>
  <c r="F14"/>
  <c r="F13"/>
  <c r="E14"/>
  <c r="E13"/>
  <c r="D13"/>
  <c r="C16"/>
  <c r="C15"/>
  <c r="C14"/>
  <c r="C13"/>
  <c r="D14"/>
  <c r="D15"/>
  <c r="E15"/>
  <c r="F15"/>
  <c r="E16"/>
  <c r="F16"/>
  <c r="N15"/>
  <c r="E24" s="1"/>
  <c r="C6"/>
  <c r="D16" l="1"/>
  <c r="D30" s="1"/>
  <c r="C27"/>
  <c r="C24"/>
  <c r="F27"/>
  <c r="D27"/>
  <c r="E27"/>
  <c r="D24"/>
  <c r="E30"/>
  <c r="C30"/>
  <c r="F24"/>
  <c r="D21"/>
  <c r="E21"/>
  <c r="C21"/>
  <c r="F30"/>
  <c r="F21"/>
  <c r="H27" l="1"/>
  <c r="H24"/>
  <c r="H21"/>
  <c r="H30"/>
</calcChain>
</file>

<file path=xl/sharedStrings.xml><?xml version="1.0" encoding="utf-8"?>
<sst xmlns="http://schemas.openxmlformats.org/spreadsheetml/2006/main" count="42" uniqueCount="20">
  <si>
    <t>TF</t>
  </si>
  <si>
    <t>IDF</t>
  </si>
  <si>
    <t>№ документа</t>
  </si>
  <si>
    <t>Всего слов</t>
  </si>
  <si>
    <t>Релевантность</t>
  </si>
  <si>
    <t>Текстовая</t>
  </si>
  <si>
    <t>Документа</t>
  </si>
  <si>
    <t>Поиске</t>
  </si>
  <si>
    <t>Количество документов содержащих слово</t>
  </si>
  <si>
    <t>Док.1</t>
  </si>
  <si>
    <t>Док.2</t>
  </si>
  <si>
    <t>Док.3</t>
  </si>
  <si>
    <t>Док.4</t>
  </si>
  <si>
    <t>Длина документа</t>
  </si>
  <si>
    <t>Частота слова</t>
  </si>
  <si>
    <t>Слова из запроса</t>
  </si>
  <si>
    <t>Средняя</t>
  </si>
  <si>
    <t>Scope</t>
  </si>
  <si>
    <t>Значение вместо отрицательного IDF:</t>
  </si>
  <si>
    <t>Количество документов:</t>
  </si>
</sst>
</file>

<file path=xl/styles.xml><?xml version="1.0" encoding="utf-8"?>
<styleSheet xmlns="http://schemas.openxmlformats.org/spreadsheetml/2006/main">
  <numFmts count="4">
    <numFmt numFmtId="165" formatCode="0.000"/>
    <numFmt numFmtId="167" formatCode="0.0000"/>
    <numFmt numFmtId="172" formatCode="0.0"/>
    <numFmt numFmtId="173" formatCode="0.00000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7" fontId="0" fillId="0" borderId="0" xfId="0" applyNumberFormat="1"/>
    <xf numFmtId="165" fontId="0" fillId="0" borderId="0" xfId="0" applyNumberFormat="1"/>
    <xf numFmtId="165" fontId="0" fillId="2" borderId="1" xfId="0" applyNumberForma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2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8" xfId="0" applyNumberFormat="1" applyBorder="1" applyAlignment="1">
      <alignment horizontal="center"/>
    </xf>
    <xf numFmtId="165" fontId="0" fillId="0" borderId="1" xfId="0" applyNumberFormat="1" applyBorder="1" applyAlignment="1">
      <alignment horizontal="center"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165" fontId="0" fillId="2" borderId="2" xfId="0" applyNumberFormat="1" applyFill="1" applyBorder="1" applyAlignment="1">
      <alignment horizontal="center" vertical="center"/>
    </xf>
    <xf numFmtId="165" fontId="0" fillId="2" borderId="3" xfId="0" applyNumberForma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72" fontId="0" fillId="0" borderId="1" xfId="0" applyNumberFormat="1" applyBorder="1" applyAlignment="1">
      <alignment horizontal="center" vertical="center"/>
    </xf>
    <xf numFmtId="173" fontId="0" fillId="0" borderId="1" xfId="0" applyNumberFormat="1" applyBorder="1" applyAlignment="1">
      <alignment horizontal="center" vertical="center"/>
    </xf>
    <xf numFmtId="173" fontId="0" fillId="0" borderId="0" xfId="0" applyNumberFormat="1" applyAlignment="1">
      <alignment horizontal="center"/>
    </xf>
    <xf numFmtId="173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 wrapText="1"/>
    </xf>
    <xf numFmtId="165" fontId="0" fillId="0" borderId="10" xfId="0" applyNumberFormat="1" applyBorder="1" applyAlignment="1">
      <alignment horizontal="center" vertical="center" wrapText="1"/>
    </xf>
    <xf numFmtId="165" fontId="0" fillId="0" borderId="6" xfId="0" applyNumberFormat="1" applyBorder="1" applyAlignment="1">
      <alignment horizontal="center" vertical="center" wrapText="1"/>
    </xf>
    <xf numFmtId="165" fontId="0" fillId="0" borderId="7" xfId="0" applyNumberForma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left"/>
    </xf>
    <xf numFmtId="0" fontId="0" fillId="2" borderId="9" xfId="0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tabSelected="1" zoomScale="70" zoomScaleNormal="70" workbookViewId="0">
      <selection activeCell="M5" sqref="M5"/>
    </sheetView>
  </sheetViews>
  <sheetFormatPr defaultRowHeight="15"/>
  <cols>
    <col min="1" max="1" width="14.28515625" customWidth="1"/>
    <col min="2" max="2" width="13.42578125" customWidth="1"/>
    <col min="3" max="3" width="13.85546875" customWidth="1"/>
    <col min="4" max="4" width="14.140625" customWidth="1"/>
    <col min="5" max="5" width="10.85546875" customWidth="1"/>
    <col min="6" max="6" width="9" customWidth="1"/>
    <col min="7" max="7" width="11.42578125" customWidth="1"/>
    <col min="8" max="8" width="13.7109375" customWidth="1"/>
    <col min="9" max="9" width="11.42578125" customWidth="1"/>
    <col min="10" max="10" width="13.5703125" customWidth="1"/>
    <col min="11" max="11" width="13.85546875" customWidth="1"/>
    <col min="12" max="12" width="14.85546875" customWidth="1"/>
    <col min="13" max="13" width="11.85546875" customWidth="1"/>
    <col min="14" max="14" width="11.140625" customWidth="1"/>
    <col min="15" max="15" width="10.140625" customWidth="1"/>
    <col min="16" max="16" width="13.5703125" customWidth="1"/>
    <col min="17" max="17" width="12" customWidth="1"/>
    <col min="18" max="18" width="8.28515625" customWidth="1"/>
    <col min="21" max="21" width="91.140625" customWidth="1"/>
  </cols>
  <sheetData>
    <row r="1" spans="1:14" ht="15" customHeight="1">
      <c r="A1" s="21" t="s">
        <v>3</v>
      </c>
      <c r="B1" s="20" t="s">
        <v>5</v>
      </c>
      <c r="C1" s="20" t="s">
        <v>4</v>
      </c>
      <c r="D1" s="20" t="s">
        <v>6</v>
      </c>
      <c r="E1" s="20" t="s">
        <v>7</v>
      </c>
      <c r="F1" s="37" t="s">
        <v>2</v>
      </c>
    </row>
    <row r="2" spans="1:14">
      <c r="A2" s="21"/>
      <c r="B2" s="20"/>
      <c r="C2" s="20"/>
      <c r="D2" s="20"/>
      <c r="E2" s="20"/>
      <c r="F2" s="38"/>
      <c r="H2" s="39" t="s">
        <v>19</v>
      </c>
      <c r="I2" s="40"/>
      <c r="J2" s="2">
        <v>4</v>
      </c>
    </row>
    <row r="3" spans="1:14">
      <c r="A3" s="2">
        <v>25</v>
      </c>
      <c r="B3" s="2">
        <v>2</v>
      </c>
      <c r="C3" s="2">
        <v>2</v>
      </c>
      <c r="D3" s="2">
        <v>0</v>
      </c>
      <c r="E3" s="2">
        <v>0</v>
      </c>
      <c r="F3" s="1">
        <v>1</v>
      </c>
    </row>
    <row r="4" spans="1:14">
      <c r="A4" s="2">
        <v>22</v>
      </c>
      <c r="B4" s="2">
        <v>1</v>
      </c>
      <c r="C4" s="2">
        <v>1</v>
      </c>
      <c r="D4" s="2">
        <v>0</v>
      </c>
      <c r="E4" s="2">
        <v>1</v>
      </c>
      <c r="F4" s="1">
        <v>2</v>
      </c>
    </row>
    <row r="5" spans="1:14">
      <c r="A5" s="2">
        <v>26</v>
      </c>
      <c r="B5" s="2">
        <v>0</v>
      </c>
      <c r="C5" s="2">
        <v>3</v>
      </c>
      <c r="D5" s="2">
        <v>1</v>
      </c>
      <c r="E5" s="2">
        <v>1</v>
      </c>
      <c r="F5" s="1">
        <v>3</v>
      </c>
    </row>
    <row r="6" spans="1:14">
      <c r="A6" s="2">
        <v>17</v>
      </c>
      <c r="B6" s="2">
        <v>0</v>
      </c>
      <c r="C6" s="2">
        <f>0/A6</f>
        <v>0</v>
      </c>
      <c r="D6" s="2">
        <v>1</v>
      </c>
      <c r="E6" s="2">
        <v>1</v>
      </c>
      <c r="F6" s="1">
        <v>4</v>
      </c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ht="15" customHeight="1">
      <c r="A9" s="15"/>
      <c r="B9" s="16"/>
      <c r="C9" s="17" t="s">
        <v>15</v>
      </c>
      <c r="D9" s="17"/>
      <c r="E9" s="17"/>
      <c r="F9" s="17"/>
      <c r="G9" s="5"/>
      <c r="H9" s="15"/>
      <c r="I9" s="16"/>
      <c r="J9" s="18" t="s">
        <v>5</v>
      </c>
      <c r="K9" s="18" t="s">
        <v>4</v>
      </c>
      <c r="L9" s="18" t="s">
        <v>6</v>
      </c>
      <c r="M9" s="18" t="s">
        <v>7</v>
      </c>
      <c r="N9" s="5"/>
    </row>
    <row r="10" spans="1:14">
      <c r="A10" s="15"/>
      <c r="B10" s="16"/>
      <c r="C10" s="17"/>
      <c r="D10" s="17"/>
      <c r="E10" s="17"/>
      <c r="F10" s="17"/>
      <c r="G10" s="5"/>
      <c r="H10" s="13"/>
      <c r="I10" s="14"/>
      <c r="J10" s="19"/>
      <c r="K10" s="19"/>
      <c r="L10" s="19"/>
      <c r="M10" s="19"/>
      <c r="N10" s="5"/>
    </row>
    <row r="11" spans="1:14" ht="15" customHeight="1">
      <c r="A11" s="15"/>
      <c r="B11" s="16"/>
      <c r="C11" s="18" t="s">
        <v>5</v>
      </c>
      <c r="D11" s="18" t="s">
        <v>4</v>
      </c>
      <c r="E11" s="18" t="s">
        <v>6</v>
      </c>
      <c r="F11" s="18" t="s">
        <v>7</v>
      </c>
      <c r="G11" s="5"/>
      <c r="H11" s="33" t="s">
        <v>8</v>
      </c>
      <c r="I11" s="34"/>
      <c r="J11" s="31">
        <v>2</v>
      </c>
      <c r="K11" s="31">
        <v>3</v>
      </c>
      <c r="L11" s="31">
        <v>2</v>
      </c>
      <c r="M11" s="31">
        <v>3</v>
      </c>
      <c r="N11" s="5"/>
    </row>
    <row r="12" spans="1:14">
      <c r="A12" s="13"/>
      <c r="B12" s="14"/>
      <c r="C12" s="19"/>
      <c r="D12" s="19"/>
      <c r="E12" s="19"/>
      <c r="F12" s="19"/>
      <c r="G12" s="5"/>
      <c r="H12" s="35"/>
      <c r="I12" s="36"/>
      <c r="J12" s="32"/>
      <c r="K12" s="32"/>
      <c r="L12" s="32"/>
      <c r="M12" s="32"/>
      <c r="N12" s="5"/>
    </row>
    <row r="13" spans="1:14">
      <c r="A13" s="6" t="s">
        <v>9</v>
      </c>
      <c r="B13" s="10" t="s">
        <v>14</v>
      </c>
      <c r="C13" s="3">
        <f>2/A3</f>
        <v>0.08</v>
      </c>
      <c r="D13" s="3">
        <f>C3/A3</f>
        <v>0.08</v>
      </c>
      <c r="E13" s="3">
        <f>0/A3</f>
        <v>0</v>
      </c>
      <c r="F13" s="3">
        <f>E3/A3</f>
        <v>0</v>
      </c>
      <c r="G13" s="5"/>
      <c r="H13" s="5"/>
      <c r="I13" s="5"/>
      <c r="J13" s="5"/>
      <c r="K13" s="5"/>
      <c r="L13" s="5"/>
      <c r="M13" s="5"/>
      <c r="N13" s="5"/>
    </row>
    <row r="14" spans="1:14" ht="22.5" customHeight="1">
      <c r="A14" s="6" t="s">
        <v>10</v>
      </c>
      <c r="B14" s="10"/>
      <c r="C14" s="3">
        <f>B4/22</f>
        <v>4.5454545454545456E-2</v>
      </c>
      <c r="D14" s="3">
        <f>C4/A4</f>
        <v>4.5454545454545456E-2</v>
      </c>
      <c r="E14" s="3">
        <f>0/A3</f>
        <v>0</v>
      </c>
      <c r="F14" s="3">
        <f>E4/A4</f>
        <v>4.5454545454545456E-2</v>
      </c>
      <c r="G14" s="5"/>
      <c r="H14" s="13"/>
      <c r="I14" s="14"/>
      <c r="J14" s="6" t="s">
        <v>9</v>
      </c>
      <c r="K14" s="6" t="s">
        <v>10</v>
      </c>
      <c r="L14" s="6" t="s">
        <v>11</v>
      </c>
      <c r="M14" s="6" t="s">
        <v>12</v>
      </c>
      <c r="N14" s="6" t="s">
        <v>16</v>
      </c>
    </row>
    <row r="15" spans="1:14">
      <c r="A15" s="6" t="s">
        <v>11</v>
      </c>
      <c r="B15" s="10"/>
      <c r="C15" s="3">
        <f>B5/26</f>
        <v>0</v>
      </c>
      <c r="D15" s="3">
        <f>C5/A5</f>
        <v>0.11538461538461539</v>
      </c>
      <c r="E15" s="3">
        <f>D5/A5</f>
        <v>3.8461538461538464E-2</v>
      </c>
      <c r="F15" s="3">
        <f>E5/A5</f>
        <v>3.8461538461538464E-2</v>
      </c>
      <c r="G15" s="5"/>
      <c r="H15" s="10" t="s">
        <v>13</v>
      </c>
      <c r="I15" s="10"/>
      <c r="J15" s="25">
        <v>25</v>
      </c>
      <c r="K15" s="25">
        <v>22</v>
      </c>
      <c r="L15" s="25">
        <v>26</v>
      </c>
      <c r="M15" s="25">
        <v>17</v>
      </c>
      <c r="N15" s="26">
        <f>(J15+K15+L15+M15)/4</f>
        <v>22.5</v>
      </c>
    </row>
    <row r="16" spans="1:14" ht="21" customHeight="1">
      <c r="A16" s="6" t="s">
        <v>12</v>
      </c>
      <c r="B16" s="10"/>
      <c r="C16" s="3">
        <f>B6/17</f>
        <v>0</v>
      </c>
      <c r="D16" s="3">
        <f>C6/A6</f>
        <v>0</v>
      </c>
      <c r="E16" s="3">
        <f>D6/A6</f>
        <v>5.8823529411764705E-2</v>
      </c>
      <c r="F16" s="3">
        <f>E6/A6</f>
        <v>5.8823529411764705E-2</v>
      </c>
      <c r="G16" s="5"/>
      <c r="H16" s="10"/>
      <c r="I16" s="10"/>
      <c r="J16" s="25"/>
      <c r="K16" s="25"/>
      <c r="L16" s="25"/>
      <c r="M16" s="25"/>
      <c r="N16" s="26"/>
    </row>
    <row r="17" spans="1:14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ht="15" customHeight="1">
      <c r="A18" s="5"/>
      <c r="B18" s="10" t="s">
        <v>1</v>
      </c>
      <c r="C18" s="10">
        <f>LOG10((J2-J11+0.5)/(J11+0.5))</f>
        <v>0</v>
      </c>
      <c r="D18" s="10">
        <f>LOG10((J2-K11+0.5)/(K11+0.5))</f>
        <v>-0.36797678529459443</v>
      </c>
      <c r="E18" s="10">
        <f>LOG10((J2-L11+0.5)/(L11+0.5))</f>
        <v>0</v>
      </c>
      <c r="F18" s="10">
        <f>LOG10((J2-M11+0.5)/(M11+0.5))</f>
        <v>-0.36797678529459443</v>
      </c>
      <c r="G18" s="5"/>
      <c r="H18" s="5"/>
      <c r="I18" s="5"/>
      <c r="J18" s="5"/>
      <c r="K18" s="5"/>
      <c r="L18" s="5"/>
      <c r="M18" s="5"/>
      <c r="N18" s="5"/>
    </row>
    <row r="19" spans="1:14">
      <c r="A19" s="5"/>
      <c r="B19" s="10"/>
      <c r="C19" s="10"/>
      <c r="D19" s="10"/>
      <c r="E19" s="10"/>
      <c r="F19" s="10"/>
      <c r="G19" s="5"/>
      <c r="H19" s="5"/>
      <c r="I19" s="5"/>
      <c r="J19" s="5"/>
      <c r="K19" s="5"/>
      <c r="L19" s="5"/>
      <c r="M19" s="5"/>
      <c r="N19" s="5"/>
    </row>
    <row r="20" spans="1:14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>
      <c r="A21" s="22" t="s">
        <v>9</v>
      </c>
      <c r="B21" s="11" t="s">
        <v>0</v>
      </c>
      <c r="C21" s="8">
        <f>(C13*(2+1))/(C13+2*(1-0.75+0.75*(J15/N15)))</f>
        <v>0.10682492581602372</v>
      </c>
      <c r="D21" s="8">
        <f>(D13*(2+1))/(D13+2*(1-0.75+0.75*(J15/N15)))</f>
        <v>0.10682492581602372</v>
      </c>
      <c r="E21" s="8">
        <f>(E13*(2+1))/(E13+2*(1-0.75+0.75*(J15/N15)))</f>
        <v>0</v>
      </c>
      <c r="F21" s="10">
        <f>(F13*(2+1))/(F13+2*(1-0.75+0.75*(J15/N15)))</f>
        <v>0</v>
      </c>
      <c r="G21" s="23" t="s">
        <v>17</v>
      </c>
      <c r="H21" s="27">
        <f>C21*C18+D21*D34+E21*E18+F21*D34</f>
        <v>1.0682492581602372E-3</v>
      </c>
      <c r="K21" s="5"/>
      <c r="L21" s="5"/>
      <c r="M21" s="5"/>
      <c r="N21" s="5"/>
    </row>
    <row r="22" spans="1:14">
      <c r="A22" s="22"/>
      <c r="B22" s="12"/>
      <c r="C22" s="9"/>
      <c r="D22" s="9"/>
      <c r="E22" s="9"/>
      <c r="F22" s="10"/>
      <c r="G22" s="24"/>
      <c r="H22" s="27"/>
      <c r="K22" s="5"/>
      <c r="L22" s="5"/>
      <c r="M22" s="5"/>
      <c r="N22" s="5"/>
    </row>
    <row r="23" spans="1:14">
      <c r="A23" s="5"/>
      <c r="B23" s="5"/>
      <c r="C23" s="5"/>
      <c r="D23" s="5"/>
      <c r="E23" s="5"/>
      <c r="F23" s="5"/>
      <c r="G23" s="7"/>
      <c r="H23" s="28"/>
      <c r="K23" s="5"/>
      <c r="L23" s="5"/>
      <c r="M23" s="5"/>
      <c r="N23" s="5"/>
    </row>
    <row r="24" spans="1:14">
      <c r="A24" s="22" t="s">
        <v>10</v>
      </c>
      <c r="B24" s="11" t="s">
        <v>0</v>
      </c>
      <c r="C24" s="8">
        <f>(C14*(2+1))/(C14+2*(1-0.75+0.75*(K15/N15)))</f>
        <v>6.7771084337349394E-2</v>
      </c>
      <c r="D24" s="8">
        <f>(D14*(2+1))/(D14+2*(1-0.75+0.75*(K15/N15)))</f>
        <v>6.7771084337349394E-2</v>
      </c>
      <c r="E24" s="8">
        <f>(E14*(2+1))/(E14+2*(1-0.75+0.75*(K15/N15)))</f>
        <v>0</v>
      </c>
      <c r="F24" s="10">
        <f>(F14*(2+1))/(F14+2*(1-0.75+0.75*(K15/N15)))</f>
        <v>6.7771084337349394E-2</v>
      </c>
      <c r="G24" s="23" t="s">
        <v>17</v>
      </c>
      <c r="H24" s="27">
        <f>C24*C18+D24*D34+E24*E18+F24*D34</f>
        <v>1.3554216867469879E-3</v>
      </c>
      <c r="K24" s="5"/>
      <c r="L24" s="5"/>
      <c r="M24" s="5"/>
      <c r="N24" s="5"/>
    </row>
    <row r="25" spans="1:14">
      <c r="A25" s="22"/>
      <c r="B25" s="12"/>
      <c r="C25" s="9"/>
      <c r="D25" s="9"/>
      <c r="E25" s="9"/>
      <c r="F25" s="10"/>
      <c r="G25" s="24"/>
      <c r="H25" s="27"/>
      <c r="K25" s="5"/>
      <c r="L25" s="5"/>
      <c r="M25" s="5"/>
      <c r="N25" s="5"/>
    </row>
    <row r="26" spans="1:14">
      <c r="A26" s="5"/>
      <c r="B26" s="5"/>
      <c r="C26" s="5"/>
      <c r="D26" s="5"/>
      <c r="E26" s="5"/>
      <c r="F26" s="5"/>
      <c r="G26" s="7"/>
      <c r="H26" s="28"/>
      <c r="K26" s="5"/>
      <c r="L26" s="5"/>
      <c r="M26" s="5"/>
      <c r="N26" s="5"/>
    </row>
    <row r="27" spans="1:14">
      <c r="A27" s="22" t="s">
        <v>11</v>
      </c>
      <c r="B27" s="11" t="s">
        <v>0</v>
      </c>
      <c r="C27" s="8">
        <f>(C15*(2+1))/(C15+2*(1-0.75+0.75*(L15/N15)))</f>
        <v>0</v>
      </c>
      <c r="D27" s="8">
        <f>(D15*(2+1))/(D15+2*(1-0.75+0.75*(L15/N15)))</f>
        <v>0.14737991266375544</v>
      </c>
      <c r="E27" s="8">
        <f>(E15*(2+1))/(E15+2*(1-0.75+0.75*(L15/N15)))</f>
        <v>5.0790067720090301E-2</v>
      </c>
      <c r="F27" s="10">
        <f>(F15*(2+1))/(F15+2*(1-0.75+0.75*(L15/N15)))</f>
        <v>5.0790067720090301E-2</v>
      </c>
      <c r="G27" s="23" t="s">
        <v>17</v>
      </c>
      <c r="H27" s="29">
        <f>C27*C18+D27*D34+E27*E18+F27*D34</f>
        <v>1.9816998038384576E-3</v>
      </c>
      <c r="K27" s="5"/>
      <c r="L27" s="5"/>
      <c r="M27" s="5"/>
      <c r="N27" s="5"/>
    </row>
    <row r="28" spans="1:14">
      <c r="A28" s="22"/>
      <c r="B28" s="12"/>
      <c r="C28" s="9"/>
      <c r="D28" s="9"/>
      <c r="E28" s="9"/>
      <c r="F28" s="10"/>
      <c r="G28" s="24"/>
      <c r="H28" s="29"/>
      <c r="K28" s="5"/>
      <c r="L28" s="5"/>
      <c r="M28" s="5"/>
      <c r="N28" s="5"/>
    </row>
    <row r="29" spans="1:14">
      <c r="A29" s="5"/>
      <c r="B29" s="5"/>
      <c r="C29" s="5"/>
      <c r="D29" s="5"/>
      <c r="E29" s="5"/>
      <c r="F29" s="5"/>
      <c r="G29" s="7"/>
      <c r="H29" s="28"/>
      <c r="K29" s="5"/>
      <c r="L29" s="5"/>
      <c r="M29" s="5"/>
      <c r="N29" s="5"/>
    </row>
    <row r="30" spans="1:14">
      <c r="A30" s="22" t="s">
        <v>12</v>
      </c>
      <c r="B30" s="11" t="s">
        <v>0</v>
      </c>
      <c r="C30" s="8">
        <f>(C16*(2+1))/(C16+2*(1-0.75+0.75*(M15/N15)))</f>
        <v>0</v>
      </c>
      <c r="D30" s="8">
        <f>(D16*(2+1))/(D16+2*(1-0.75+0.75*(M15/N15)))</f>
        <v>0</v>
      </c>
      <c r="E30" s="8">
        <f>(E16*(2+1))/(E16+2*(1-0.75+0.75*(M15/N15)))</f>
        <v>0.10428736964078794</v>
      </c>
      <c r="F30" s="10">
        <f>(F16*(2+1))/(F16+2*(1-0.75+0.75*(M15/N15)))</f>
        <v>0.10428736964078794</v>
      </c>
      <c r="G30" s="23" t="s">
        <v>17</v>
      </c>
      <c r="H30" s="27">
        <f>C30*C18+D30*D34+E30*E18+F30*D34</f>
        <v>1.0428736964078794E-3</v>
      </c>
      <c r="K30" s="5"/>
      <c r="L30" s="5"/>
      <c r="M30" s="5"/>
      <c r="N30" s="5"/>
    </row>
    <row r="31" spans="1:14">
      <c r="A31" s="22"/>
      <c r="B31" s="12"/>
      <c r="C31" s="9"/>
      <c r="D31" s="9"/>
      <c r="E31" s="9"/>
      <c r="F31" s="10"/>
      <c r="G31" s="24"/>
      <c r="H31" s="27"/>
      <c r="J31" s="7"/>
      <c r="K31" s="5"/>
      <c r="L31" s="5"/>
      <c r="M31" s="5"/>
      <c r="N31" s="5"/>
    </row>
    <row r="32" spans="1:14">
      <c r="A32" s="5"/>
      <c r="B32" s="5"/>
      <c r="C32" s="5"/>
      <c r="D32" s="5"/>
      <c r="E32" s="5"/>
      <c r="F32" s="5"/>
      <c r="H32" s="5"/>
      <c r="I32" s="5"/>
      <c r="J32" s="5"/>
      <c r="K32" s="5"/>
      <c r="L32" s="5"/>
      <c r="M32" s="5"/>
      <c r="N32" s="5"/>
    </row>
    <row r="33" spans="1:11">
      <c r="J33" s="4"/>
      <c r="K33" s="5"/>
    </row>
    <row r="34" spans="1:11">
      <c r="A34" t="s">
        <v>18</v>
      </c>
      <c r="D34" s="30">
        <v>0.01</v>
      </c>
    </row>
  </sheetData>
  <mergeCells count="68">
    <mergeCell ref="F1:F2"/>
    <mergeCell ref="H2:I2"/>
    <mergeCell ref="A21:A22"/>
    <mergeCell ref="A24:A25"/>
    <mergeCell ref="A27:A28"/>
    <mergeCell ref="A30:A31"/>
    <mergeCell ref="G21:G22"/>
    <mergeCell ref="G24:G25"/>
    <mergeCell ref="G27:G28"/>
    <mergeCell ref="G30:G31"/>
    <mergeCell ref="B21:B22"/>
    <mergeCell ref="D21:D22"/>
    <mergeCell ref="B24:B25"/>
    <mergeCell ref="C24:C25"/>
    <mergeCell ref="D24:D25"/>
    <mergeCell ref="C21:C22"/>
    <mergeCell ref="B27:B28"/>
    <mergeCell ref="C27:C28"/>
    <mergeCell ref="C11:C12"/>
    <mergeCell ref="D11:D12"/>
    <mergeCell ref="E11:E12"/>
    <mergeCell ref="A1:A2"/>
    <mergeCell ref="B1:B2"/>
    <mergeCell ref="C1:C2"/>
    <mergeCell ref="D1:D2"/>
    <mergeCell ref="B13:B16"/>
    <mergeCell ref="J9:J10"/>
    <mergeCell ref="E1:E2"/>
    <mergeCell ref="C9:F10"/>
    <mergeCell ref="E24:E25"/>
    <mergeCell ref="F24:F25"/>
    <mergeCell ref="E21:E22"/>
    <mergeCell ref="F21:F22"/>
    <mergeCell ref="H21:H22"/>
    <mergeCell ref="H24:H25"/>
    <mergeCell ref="A9:B12"/>
    <mergeCell ref="H9:I10"/>
    <mergeCell ref="M11:M12"/>
    <mergeCell ref="J15:J16"/>
    <mergeCell ref="K15:K16"/>
    <mergeCell ref="L15:L16"/>
    <mergeCell ref="M15:M16"/>
    <mergeCell ref="H11:I12"/>
    <mergeCell ref="H15:I16"/>
    <mergeCell ref="J11:J12"/>
    <mergeCell ref="K11:K12"/>
    <mergeCell ref="L11:L12"/>
    <mergeCell ref="F11:F12"/>
    <mergeCell ref="K9:K10"/>
    <mergeCell ref="L9:L10"/>
    <mergeCell ref="M9:M10"/>
    <mergeCell ref="N15:N16"/>
    <mergeCell ref="H14:I14"/>
    <mergeCell ref="B18:B19"/>
    <mergeCell ref="C18:C19"/>
    <mergeCell ref="D18:D19"/>
    <mergeCell ref="E18:E19"/>
    <mergeCell ref="F18:F19"/>
    <mergeCell ref="B30:B31"/>
    <mergeCell ref="C30:C31"/>
    <mergeCell ref="D30:D31"/>
    <mergeCell ref="E30:E31"/>
    <mergeCell ref="F30:F31"/>
    <mergeCell ref="H27:H28"/>
    <mergeCell ref="H30:H31"/>
    <mergeCell ref="D27:D28"/>
    <mergeCell ref="E27:E28"/>
    <mergeCell ref="F27:F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F6"/>
    </sheetView>
  </sheetViews>
  <sheetFormatPr defaultRowHeight="15"/>
  <cols>
    <col min="2" max="2" width="17.28515625" customWidth="1"/>
    <col min="3" max="3" width="12.5703125" customWidth="1"/>
    <col min="4" max="4" width="17" customWidth="1"/>
    <col min="5" max="5" width="14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BM25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</dc:creator>
  <cp:lastModifiedBy>Ден</cp:lastModifiedBy>
  <dcterms:created xsi:type="dcterms:W3CDTF">2017-03-19T09:48:32Z</dcterms:created>
  <dcterms:modified xsi:type="dcterms:W3CDTF">2017-06-02T11:55:29Z</dcterms:modified>
</cp:coreProperties>
</file>